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51DB9172-2DDA-41CF-81C3-1DF4D9E6F7A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G6" i="2"/>
  <c r="O12" i="1" l="1"/>
  <c r="O11" i="1"/>
  <c r="O10" i="1"/>
  <c r="O9" i="1"/>
  <c r="O8" i="1"/>
  <c r="O7" i="1"/>
  <c r="O6" i="1"/>
  <c r="O5" i="1"/>
  <c r="O4" i="1"/>
  <c r="O13" i="1" s="1"/>
  <c r="AE13" i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U13" i="1"/>
  <c r="E19" i="1" s="1"/>
  <c r="T13" i="1"/>
  <c r="I18" i="1"/>
  <c r="N18" i="1" s="1"/>
  <c r="S13" i="1"/>
  <c r="H18" i="1"/>
  <c r="R13" i="1"/>
  <c r="G18" i="1"/>
  <c r="Q13" i="1"/>
  <c r="F18" i="1"/>
  <c r="P13" i="1"/>
  <c r="E18" i="1" s="1"/>
  <c r="M13" i="1"/>
  <c r="L13" i="1"/>
  <c r="K13" i="1"/>
  <c r="J13" i="1"/>
  <c r="I13" i="1"/>
  <c r="I17" i="1"/>
  <c r="H13" i="1"/>
  <c r="H17" i="1"/>
  <c r="H20" i="1" s="1"/>
  <c r="G13" i="1"/>
  <c r="G17" i="1" s="1"/>
  <c r="F13" i="1"/>
  <c r="F17" i="1"/>
  <c r="F20" i="1" s="1"/>
  <c r="E13" i="1"/>
  <c r="E17" i="1"/>
  <c r="M17" i="1" s="1"/>
  <c r="I20" i="1"/>
  <c r="K19" i="1" l="1"/>
  <c r="L19" i="1"/>
  <c r="N19" i="1"/>
  <c r="M19" i="1"/>
  <c r="D14" i="1"/>
  <c r="M18" i="1"/>
  <c r="L18" i="1"/>
  <c r="E20" i="1"/>
  <c r="L20" i="1" s="1"/>
  <c r="O17" i="1"/>
  <c r="O20" i="1" s="1"/>
  <c r="N20" i="1" s="1"/>
  <c r="N13" i="1"/>
  <c r="N17" i="1" s="1"/>
  <c r="M20" i="1"/>
  <c r="G20" i="1"/>
  <c r="K20" i="1" s="1"/>
  <c r="K17" i="1"/>
  <c r="K18" i="1"/>
  <c r="L17" i="1"/>
</calcChain>
</file>

<file path=xl/sharedStrings.xml><?xml version="1.0" encoding="utf-8"?>
<sst xmlns="http://schemas.openxmlformats.org/spreadsheetml/2006/main" count="157" uniqueCount="115">
  <si>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</si>
  <si>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</si>
  <si>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</si>
  <si>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</si>
  <si>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</si>
  <si>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</si>
  <si>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</si>
  <si>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</si>
  <si>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</si>
  <si>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</si>
  <si>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</si>
  <si>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</si>
  <si>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</si>
  <si>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</si>
  <si>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</si>
  <si>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</si>
  <si>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</si>
  <si>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</si>
  <si>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</si>
  <si>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</si>
  <si>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</si>
  <si>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</si>
  <si>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</si>
  <si>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</si>
  <si>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</si>
  <si>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</si>
  <si>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</si>
  <si>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</si>
  <si>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</si>
  <si>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</si>
  <si>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</si>
  <si>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</si>
  <si>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</si>
  <si>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</si>
  <si>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</si>
  <si>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</si>
  <si>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</si>
  <si>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</si>
  <si>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</si>
  <si>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Turku-Pesis</t>
  </si>
  <si>
    <t>1.  ottelu</t>
  </si>
  <si>
    <t>6.</t>
  </si>
  <si>
    <t>play off</t>
  </si>
  <si>
    <t>Seurat</t>
  </si>
  <si>
    <t>Turku-Pesis = Turku-Pesis (ent. Lännen Pallo)  (1949)</t>
  </si>
  <si>
    <t>10.</t>
  </si>
  <si>
    <t>superpesiskarsinta</t>
  </si>
  <si>
    <t>11.</t>
  </si>
  <si>
    <t>AuMa</t>
  </si>
  <si>
    <t>12.</t>
  </si>
  <si>
    <t>Tahko</t>
  </si>
  <si>
    <t>Pesäkarhut</t>
  </si>
  <si>
    <t>ViPa</t>
  </si>
  <si>
    <t>karsintasarja</t>
  </si>
  <si>
    <t>PeTo</t>
  </si>
  <si>
    <t>jatkosarja</t>
  </si>
  <si>
    <t>28.5.1980</t>
  </si>
  <si>
    <t>alemmat pudotuspelit</t>
  </si>
  <si>
    <t>AuMa = Aurajoen Maila  (1997)</t>
  </si>
  <si>
    <t>Tahko = Hyvinkään Tahko  (1915)</t>
  </si>
  <si>
    <t>Pesäkarhut = Pesäkarhut, Pori  (1985)</t>
  </si>
  <si>
    <t>ViPa = Vihdin Pallo  (1967)</t>
  </si>
  <si>
    <t>PeTo = Peräseinäjoen Toive  (1927)</t>
  </si>
  <si>
    <t>Jutta Kulmala</t>
  </si>
  <si>
    <t>Manse PP</t>
  </si>
  <si>
    <t>2.</t>
  </si>
  <si>
    <t>1.</t>
  </si>
  <si>
    <t>12.05. 1996  Turku-Pesis - YPJ  0-2  (3-15, 2-10)</t>
  </si>
  <si>
    <t xml:space="preserve">  15 v 11 kk 14 pv</t>
  </si>
  <si>
    <t>6.  ottelu</t>
  </si>
  <si>
    <t>8.  ottelu</t>
  </si>
  <si>
    <t>16.  ottelu</t>
  </si>
  <si>
    <t>06.06. 1996  Manse PP - Turku-Pesis  2-0  (2-0, 5-2)</t>
  </si>
  <si>
    <t xml:space="preserve">  16 v   0 kk   9 pv</t>
  </si>
  <si>
    <t>16.06. 1996  Turku-Pesis - SiiPe  0-2  (7-10, 4-6)</t>
  </si>
  <si>
    <t xml:space="preserve">  16 v   0 kk 19 pv</t>
  </si>
  <si>
    <t>16.07. 1996  Turku-Pesis - Manse PP  1-2  (7-1, 2-8, 0-0, 0-3)</t>
  </si>
  <si>
    <t xml:space="preserve">  16 v   1 kk 19 pv</t>
  </si>
  <si>
    <t>Manse PP = Mansen Pesäpallo, Tampere  (1978)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</si>
  <si>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</si>
  <si>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</si>
  <si>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</si>
  <si>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</si>
  <si>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</si>
  <si>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</si>
  <si>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</si>
  <si>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</si>
  <si>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</si>
  <si>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</si>
  <si>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</si>
  <si>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</si>
  <si>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</si>
  <si>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</si>
  <si>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</si>
  <si>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I p</t>
  </si>
  <si>
    <t>17.08. 1997  Hyvinkää</t>
  </si>
  <si>
    <t>LP</t>
  </si>
  <si>
    <t>Pertti Kulmala</t>
  </si>
  <si>
    <t>2652</t>
  </si>
  <si>
    <t>28.06. 1998  Sotkamo</t>
  </si>
  <si>
    <t>Itä</t>
  </si>
  <si>
    <t>Mika Sirviö</t>
  </si>
  <si>
    <t>3112</t>
  </si>
  <si>
    <t>2/3</t>
  </si>
  <si>
    <t>0/1</t>
  </si>
  <si>
    <t>1/2</t>
  </si>
  <si>
    <t xml:space="preserve">  0-2  (0-6, 6-7)</t>
  </si>
  <si>
    <t>3k</t>
  </si>
  <si>
    <t>2/6</t>
  </si>
  <si>
    <t xml:space="preserve">  2-0  (5-3, 10-5)</t>
  </si>
  <si>
    <t>2/4</t>
  </si>
  <si>
    <t>4/10</t>
  </si>
  <si>
    <t>1/3</t>
  </si>
  <si>
    <t xml:space="preserve">Kiri 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</si>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</sst>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Alignment="1">
      <alignment horizontal="left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49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1" customWidth="1"/>
    <col min="4" max="4" width="13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23" width="5.7109375" style="62" customWidth="1"/>
    <col min="24" max="25" width="5.7109375" style="25" customWidth="1"/>
    <col min="26" max="26" width="5.5703125" style="25" customWidth="1"/>
    <col min="27" max="27" width="5.42578125" style="25" customWidth="1"/>
    <col min="28" max="28" width="5.8554687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63</v>
      </c>
      <c r="C1" s="2"/>
      <c r="D1" s="3"/>
      <c r="E1" s="4" t="s">
        <v>56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1996</v>
      </c>
      <c r="C4" s="26" t="s">
        <v>45</v>
      </c>
      <c r="D4" s="29" t="s">
        <v>39</v>
      </c>
      <c r="E4" s="26">
        <v>23</v>
      </c>
      <c r="F4" s="26">
        <v>2</v>
      </c>
      <c r="G4" s="26">
        <v>5</v>
      </c>
      <c r="H4" s="26">
        <v>7</v>
      </c>
      <c r="I4" s="26">
        <v>39</v>
      </c>
      <c r="J4" s="26">
        <v>21</v>
      </c>
      <c r="K4" s="26">
        <v>5</v>
      </c>
      <c r="L4" s="26">
        <v>6</v>
      </c>
      <c r="M4" s="26">
        <v>7</v>
      </c>
      <c r="N4" s="30">
        <v>0.47599999999999998</v>
      </c>
      <c r="O4" s="24">
        <f t="shared" ref="O4:O12" si="0">PRODUCT(I4/N4)</f>
        <v>81.932773109243698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8"/>
      <c r="AC4" s="26"/>
      <c r="AD4" s="26"/>
      <c r="AE4" s="26"/>
      <c r="AF4" s="63" t="s">
        <v>46</v>
      </c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1997</v>
      </c>
      <c r="C5" s="26" t="s">
        <v>47</v>
      </c>
      <c r="D5" s="29" t="s">
        <v>48</v>
      </c>
      <c r="E5" s="26">
        <v>22</v>
      </c>
      <c r="F5" s="26">
        <v>3</v>
      </c>
      <c r="G5" s="26">
        <v>19</v>
      </c>
      <c r="H5" s="26">
        <v>14</v>
      </c>
      <c r="I5" s="26">
        <v>70</v>
      </c>
      <c r="J5" s="26">
        <v>8</v>
      </c>
      <c r="K5" s="26">
        <v>25</v>
      </c>
      <c r="L5" s="26">
        <v>15</v>
      </c>
      <c r="M5" s="26">
        <v>22</v>
      </c>
      <c r="N5" s="30">
        <v>0.504</v>
      </c>
      <c r="O5" s="24">
        <f t="shared" si="0"/>
        <v>138.88888888888889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8"/>
      <c r="AC5" s="26"/>
      <c r="AD5" s="26"/>
      <c r="AE5" s="26"/>
      <c r="AF5" s="63" t="s">
        <v>57</v>
      </c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1998</v>
      </c>
      <c r="C6" s="26" t="s">
        <v>49</v>
      </c>
      <c r="D6" s="29" t="s">
        <v>50</v>
      </c>
      <c r="E6" s="26">
        <v>22</v>
      </c>
      <c r="F6" s="26">
        <v>2</v>
      </c>
      <c r="G6" s="26">
        <v>6</v>
      </c>
      <c r="H6" s="26">
        <v>12</v>
      </c>
      <c r="I6" s="26">
        <v>86</v>
      </c>
      <c r="J6" s="26">
        <v>26</v>
      </c>
      <c r="K6" s="26">
        <v>37</v>
      </c>
      <c r="L6" s="26">
        <v>15</v>
      </c>
      <c r="M6" s="26">
        <v>8</v>
      </c>
      <c r="N6" s="30">
        <v>0.54100000000000004</v>
      </c>
      <c r="O6" s="24">
        <f t="shared" si="0"/>
        <v>158.96487985212568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8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1999</v>
      </c>
      <c r="C7" s="26" t="s">
        <v>41</v>
      </c>
      <c r="D7" s="29" t="s">
        <v>51</v>
      </c>
      <c r="E7" s="26">
        <v>21</v>
      </c>
      <c r="F7" s="26">
        <v>1</v>
      </c>
      <c r="G7" s="26">
        <v>7</v>
      </c>
      <c r="H7" s="26">
        <v>9</v>
      </c>
      <c r="I7" s="26">
        <v>65</v>
      </c>
      <c r="J7" s="26">
        <v>22</v>
      </c>
      <c r="K7" s="26">
        <v>19</v>
      </c>
      <c r="L7" s="26">
        <v>16</v>
      </c>
      <c r="M7" s="26">
        <v>8</v>
      </c>
      <c r="N7" s="30">
        <v>0.48099999999999998</v>
      </c>
      <c r="O7" s="24">
        <f t="shared" si="0"/>
        <v>135.13513513513513</v>
      </c>
      <c r="P7" s="26">
        <v>3</v>
      </c>
      <c r="Q7" s="26">
        <v>0</v>
      </c>
      <c r="R7" s="26">
        <v>2</v>
      </c>
      <c r="S7" s="26">
        <v>0</v>
      </c>
      <c r="T7" s="26">
        <v>12</v>
      </c>
      <c r="U7" s="27"/>
      <c r="V7" s="27"/>
      <c r="W7" s="27"/>
      <c r="X7" s="27"/>
      <c r="Y7" s="27"/>
      <c r="Z7" s="26"/>
      <c r="AA7" s="26"/>
      <c r="AB7" s="28"/>
      <c r="AC7" s="26"/>
      <c r="AD7" s="26"/>
      <c r="AE7" s="26"/>
      <c r="AF7" s="13" t="s">
        <v>42</v>
      </c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2000</v>
      </c>
      <c r="C8" s="26" t="s">
        <v>45</v>
      </c>
      <c r="D8" s="29" t="s">
        <v>52</v>
      </c>
      <c r="E8" s="26">
        <v>21</v>
      </c>
      <c r="F8" s="26">
        <v>2</v>
      </c>
      <c r="G8" s="26">
        <v>11</v>
      </c>
      <c r="H8" s="26">
        <v>13</v>
      </c>
      <c r="I8" s="26">
        <v>88</v>
      </c>
      <c r="J8" s="26">
        <v>27</v>
      </c>
      <c r="K8" s="26">
        <v>29</v>
      </c>
      <c r="L8" s="26">
        <v>19</v>
      </c>
      <c r="M8" s="26">
        <v>13</v>
      </c>
      <c r="N8" s="30">
        <v>0.58299999999999996</v>
      </c>
      <c r="O8" s="24">
        <f t="shared" si="0"/>
        <v>150.9433962264151</v>
      </c>
      <c r="P8" s="26"/>
      <c r="Q8" s="26"/>
      <c r="R8" s="26"/>
      <c r="S8" s="26"/>
      <c r="T8" s="26"/>
      <c r="U8" s="27">
        <v>7</v>
      </c>
      <c r="V8" s="27">
        <v>0</v>
      </c>
      <c r="W8" s="27">
        <v>2</v>
      </c>
      <c r="X8" s="27">
        <v>2</v>
      </c>
      <c r="Y8" s="27">
        <v>24</v>
      </c>
      <c r="Z8" s="26"/>
      <c r="AA8" s="26"/>
      <c r="AB8" s="28"/>
      <c r="AC8" s="26"/>
      <c r="AD8" s="26"/>
      <c r="AE8" s="26"/>
      <c r="AF8" s="63" t="s">
        <v>53</v>
      </c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2001</v>
      </c>
      <c r="C9" s="26" t="s">
        <v>49</v>
      </c>
      <c r="D9" s="29" t="s">
        <v>64</v>
      </c>
      <c r="E9" s="26">
        <v>24</v>
      </c>
      <c r="F9" s="26">
        <v>5</v>
      </c>
      <c r="G9" s="26">
        <v>10</v>
      </c>
      <c r="H9" s="26">
        <v>25</v>
      </c>
      <c r="I9" s="26">
        <v>114</v>
      </c>
      <c r="J9" s="26">
        <v>16</v>
      </c>
      <c r="K9" s="26">
        <v>42</v>
      </c>
      <c r="L9" s="26">
        <v>41</v>
      </c>
      <c r="M9" s="26">
        <v>15</v>
      </c>
      <c r="N9" s="30">
        <v>0.65100000000000002</v>
      </c>
      <c r="O9" s="24">
        <f t="shared" si="0"/>
        <v>175.11520737327189</v>
      </c>
      <c r="P9" s="26"/>
      <c r="Q9" s="26"/>
      <c r="R9" s="26"/>
      <c r="S9" s="26"/>
      <c r="T9" s="26"/>
      <c r="U9" s="27">
        <v>7</v>
      </c>
      <c r="V9" s="27">
        <v>2</v>
      </c>
      <c r="W9" s="27">
        <v>5</v>
      </c>
      <c r="X9" s="27">
        <v>15</v>
      </c>
      <c r="Y9" s="27">
        <v>34</v>
      </c>
      <c r="Z9" s="26"/>
      <c r="AA9" s="26"/>
      <c r="AB9" s="28"/>
      <c r="AC9" s="26"/>
      <c r="AD9" s="26"/>
      <c r="AE9" s="26"/>
      <c r="AF9" s="63" t="s">
        <v>53</v>
      </c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2002</v>
      </c>
      <c r="C10" s="26" t="s">
        <v>65</v>
      </c>
      <c r="D10" s="29" t="s">
        <v>113</v>
      </c>
      <c r="E10" s="26">
        <v>24</v>
      </c>
      <c r="F10" s="26">
        <v>2</v>
      </c>
      <c r="G10" s="26">
        <v>14</v>
      </c>
      <c r="H10" s="26">
        <v>15</v>
      </c>
      <c r="I10" s="26">
        <v>71</v>
      </c>
      <c r="J10" s="26">
        <v>12</v>
      </c>
      <c r="K10" s="26">
        <v>14</v>
      </c>
      <c r="L10" s="26">
        <v>19</v>
      </c>
      <c r="M10" s="26">
        <v>16</v>
      </c>
      <c r="N10" s="30">
        <v>0.52200000000000002</v>
      </c>
      <c r="O10" s="24">
        <f t="shared" si="0"/>
        <v>136.01532567049807</v>
      </c>
      <c r="P10" s="26">
        <v>11</v>
      </c>
      <c r="Q10" s="26">
        <v>1</v>
      </c>
      <c r="R10" s="26">
        <v>2</v>
      </c>
      <c r="S10" s="26">
        <v>4</v>
      </c>
      <c r="T10" s="26">
        <v>47</v>
      </c>
      <c r="U10" s="27"/>
      <c r="V10" s="27"/>
      <c r="W10" s="27"/>
      <c r="X10" s="27"/>
      <c r="Y10" s="27"/>
      <c r="Z10" s="26"/>
      <c r="AA10" s="26"/>
      <c r="AB10" s="28"/>
      <c r="AC10" s="26"/>
      <c r="AD10" s="26">
        <v>1</v>
      </c>
      <c r="AE10" s="26"/>
      <c r="AF10" s="13" t="s">
        <v>42</v>
      </c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2003</v>
      </c>
      <c r="C11" s="26" t="s">
        <v>66</v>
      </c>
      <c r="D11" s="29" t="s">
        <v>113</v>
      </c>
      <c r="E11" s="26">
        <v>20</v>
      </c>
      <c r="F11" s="26">
        <v>2</v>
      </c>
      <c r="G11" s="26">
        <v>23</v>
      </c>
      <c r="H11" s="26">
        <v>13</v>
      </c>
      <c r="I11" s="26">
        <v>79</v>
      </c>
      <c r="J11" s="26">
        <v>12</v>
      </c>
      <c r="K11" s="26">
        <v>17</v>
      </c>
      <c r="L11" s="26">
        <v>25</v>
      </c>
      <c r="M11" s="26">
        <v>25</v>
      </c>
      <c r="N11" s="30">
        <v>0.57699999999999996</v>
      </c>
      <c r="O11" s="24">
        <f t="shared" si="0"/>
        <v>136.9150779896014</v>
      </c>
      <c r="P11" s="26">
        <v>10</v>
      </c>
      <c r="Q11" s="26">
        <v>0</v>
      </c>
      <c r="R11" s="26">
        <v>9</v>
      </c>
      <c r="S11" s="26">
        <v>4</v>
      </c>
      <c r="T11" s="26">
        <v>29</v>
      </c>
      <c r="U11" s="27"/>
      <c r="V11" s="27"/>
      <c r="W11" s="27"/>
      <c r="X11" s="27"/>
      <c r="Y11" s="27"/>
      <c r="Z11" s="26"/>
      <c r="AA11" s="26"/>
      <c r="AB11" s="26">
        <v>1</v>
      </c>
      <c r="AC11" s="26">
        <v>1</v>
      </c>
      <c r="AD11" s="26"/>
      <c r="AE11" s="26"/>
      <c r="AF11" s="13" t="s">
        <v>42</v>
      </c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2004</v>
      </c>
      <c r="C12" s="26" t="s">
        <v>41</v>
      </c>
      <c r="D12" s="29" t="s">
        <v>54</v>
      </c>
      <c r="E12" s="26">
        <v>20</v>
      </c>
      <c r="F12" s="26">
        <v>1</v>
      </c>
      <c r="G12" s="26">
        <v>8</v>
      </c>
      <c r="H12" s="26">
        <v>19</v>
      </c>
      <c r="I12" s="26">
        <v>50</v>
      </c>
      <c r="J12" s="26">
        <v>18</v>
      </c>
      <c r="K12" s="26">
        <v>9</v>
      </c>
      <c r="L12" s="26">
        <v>14</v>
      </c>
      <c r="M12" s="26">
        <v>9</v>
      </c>
      <c r="N12" s="30">
        <v>0.48099999999999998</v>
      </c>
      <c r="O12" s="24">
        <f t="shared" si="0"/>
        <v>103.95010395010395</v>
      </c>
      <c r="P12" s="26">
        <v>7</v>
      </c>
      <c r="Q12" s="26">
        <v>0</v>
      </c>
      <c r="R12" s="26">
        <v>3</v>
      </c>
      <c r="S12" s="26">
        <v>3</v>
      </c>
      <c r="T12" s="26">
        <v>13</v>
      </c>
      <c r="U12" s="27"/>
      <c r="V12" s="27"/>
      <c r="W12" s="27"/>
      <c r="X12" s="27"/>
      <c r="Y12" s="27"/>
      <c r="Z12" s="26"/>
      <c r="AA12" s="26"/>
      <c r="AB12" s="28"/>
      <c r="AC12" s="26"/>
      <c r="AD12" s="26"/>
      <c r="AE12" s="26"/>
      <c r="AF12" s="13" t="s">
        <v>55</v>
      </c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16" t="s">
        <v>9</v>
      </c>
      <c r="C13" s="17"/>
      <c r="D13" s="15"/>
      <c r="E13" s="18">
        <f t="shared" ref="E13:M13" si="1">SUM(E4:E12)</f>
        <v>197</v>
      </c>
      <c r="F13" s="18">
        <f t="shared" si="1"/>
        <v>20</v>
      </c>
      <c r="G13" s="18">
        <f t="shared" si="1"/>
        <v>103</v>
      </c>
      <c r="H13" s="18">
        <f t="shared" si="1"/>
        <v>127</v>
      </c>
      <c r="I13" s="18">
        <f t="shared" si="1"/>
        <v>662</v>
      </c>
      <c r="J13" s="18">
        <f t="shared" si="1"/>
        <v>162</v>
      </c>
      <c r="K13" s="18">
        <f t="shared" si="1"/>
        <v>197</v>
      </c>
      <c r="L13" s="18">
        <f t="shared" si="1"/>
        <v>170</v>
      </c>
      <c r="M13" s="18">
        <f t="shared" si="1"/>
        <v>123</v>
      </c>
      <c r="N13" s="32">
        <f>PRODUCT(I13/O13)</f>
        <v>0.54357608555654424</v>
      </c>
      <c r="O13" s="33">
        <f t="shared" ref="O13:AE13" si="2">SUM(O4:O12)</f>
        <v>1217.8607881952837</v>
      </c>
      <c r="P13" s="18">
        <f t="shared" si="2"/>
        <v>31</v>
      </c>
      <c r="Q13" s="18">
        <f t="shared" si="2"/>
        <v>1</v>
      </c>
      <c r="R13" s="18">
        <f t="shared" si="2"/>
        <v>16</v>
      </c>
      <c r="S13" s="18">
        <f t="shared" si="2"/>
        <v>11</v>
      </c>
      <c r="T13" s="18">
        <f t="shared" si="2"/>
        <v>101</v>
      </c>
      <c r="U13" s="18">
        <f t="shared" si="2"/>
        <v>14</v>
      </c>
      <c r="V13" s="18">
        <f t="shared" si="2"/>
        <v>2</v>
      </c>
      <c r="W13" s="18">
        <f t="shared" si="2"/>
        <v>7</v>
      </c>
      <c r="X13" s="18">
        <f t="shared" si="2"/>
        <v>17</v>
      </c>
      <c r="Y13" s="18">
        <f t="shared" si="2"/>
        <v>58</v>
      </c>
      <c r="Z13" s="18">
        <f t="shared" si="2"/>
        <v>0</v>
      </c>
      <c r="AA13" s="18">
        <f t="shared" si="2"/>
        <v>0</v>
      </c>
      <c r="AB13" s="18">
        <f t="shared" si="2"/>
        <v>1</v>
      </c>
      <c r="AC13" s="18">
        <f t="shared" si="2"/>
        <v>1</v>
      </c>
      <c r="AD13" s="18">
        <f t="shared" si="2"/>
        <v>1</v>
      </c>
      <c r="AE13" s="18">
        <f t="shared" si="2"/>
        <v>0</v>
      </c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9" t="s">
        <v>2</v>
      </c>
      <c r="C14" s="34"/>
      <c r="D14" s="35">
        <f>SUM(F13:H13)+((I13-F13-G13)/3)+(E13/3)+(Z13*25)+(AA13*25)+(AB13*10)+(AC13*25)+(AD13*20)+(AE13*15)</f>
        <v>550.33333333333326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1"/>
      <c r="AG14" s="23"/>
      <c r="AH14" s="8"/>
      <c r="AI14" s="8"/>
      <c r="AJ14" s="8"/>
      <c r="AK14" s="8"/>
      <c r="AL14" s="8"/>
    </row>
    <row r="15" spans="1:38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2" t="s">
        <v>38</v>
      </c>
      <c r="O16" s="24"/>
      <c r="P16" s="41" t="s">
        <v>33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12"/>
      <c r="AC16" s="12"/>
      <c r="AD16" s="12"/>
      <c r="AE16" s="12"/>
      <c r="AF16" s="43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41" t="s">
        <v>17</v>
      </c>
      <c r="C17" s="12"/>
      <c r="D17" s="44"/>
      <c r="E17" s="26">
        <f>PRODUCT(E13)</f>
        <v>197</v>
      </c>
      <c r="F17" s="26">
        <f>PRODUCT(F13)</f>
        <v>20</v>
      </c>
      <c r="G17" s="26">
        <f>PRODUCT(G13)</f>
        <v>103</v>
      </c>
      <c r="H17" s="26">
        <f>PRODUCT(H13)</f>
        <v>127</v>
      </c>
      <c r="I17" s="26">
        <f>PRODUCT(I13)</f>
        <v>662</v>
      </c>
      <c r="J17" s="1"/>
      <c r="K17" s="45">
        <f>PRODUCT((F17+G17)/E17)</f>
        <v>0.62436548223350252</v>
      </c>
      <c r="L17" s="45">
        <f>PRODUCT(H17/E17)</f>
        <v>0.64467005076142136</v>
      </c>
      <c r="M17" s="45">
        <f>PRODUCT(I17/E17)</f>
        <v>3.3604060913705585</v>
      </c>
      <c r="N17" s="30">
        <f>PRODUCT(N13)</f>
        <v>0.54357608555654424</v>
      </c>
      <c r="O17" s="24">
        <f>PRODUCT(O13)</f>
        <v>1217.8607881952837</v>
      </c>
      <c r="P17" s="114" t="s">
        <v>34</v>
      </c>
      <c r="Q17" s="115"/>
      <c r="R17" s="115"/>
      <c r="S17" s="116" t="s">
        <v>67</v>
      </c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7" t="s">
        <v>40</v>
      </c>
      <c r="AF17" s="118" t="s">
        <v>68</v>
      </c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46" t="s">
        <v>18</v>
      </c>
      <c r="C18" s="47"/>
      <c r="D18" s="48"/>
      <c r="E18" s="26">
        <f>PRODUCT(P13)</f>
        <v>31</v>
      </c>
      <c r="F18" s="26">
        <f>PRODUCT(Q13)</f>
        <v>1</v>
      </c>
      <c r="G18" s="26">
        <f>PRODUCT(R13)</f>
        <v>16</v>
      </c>
      <c r="H18" s="26">
        <f>PRODUCT(S13)</f>
        <v>11</v>
      </c>
      <c r="I18" s="26">
        <f>PRODUCT(T13)</f>
        <v>101</v>
      </c>
      <c r="J18" s="1"/>
      <c r="K18" s="45">
        <f>PRODUCT((F18+G18)/E18)</f>
        <v>0.54838709677419351</v>
      </c>
      <c r="L18" s="45">
        <f>PRODUCT(H18/E18)</f>
        <v>0.35483870967741937</v>
      </c>
      <c r="M18" s="45">
        <f>PRODUCT(I18/E18)</f>
        <v>3.2580645161290325</v>
      </c>
      <c r="N18" s="30">
        <f>PRODUCT(I18/O18)</f>
        <v>0.52061855670103097</v>
      </c>
      <c r="O18" s="31">
        <v>194</v>
      </c>
      <c r="P18" s="119" t="s">
        <v>35</v>
      </c>
      <c r="Q18" s="120"/>
      <c r="R18" s="120"/>
      <c r="S18" s="121" t="s">
        <v>72</v>
      </c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2" t="s">
        <v>69</v>
      </c>
      <c r="AF18" s="123" t="s">
        <v>73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49" t="s">
        <v>19</v>
      </c>
      <c r="C19" s="50"/>
      <c r="D19" s="51"/>
      <c r="E19" s="27">
        <f>PRODUCT(U13)</f>
        <v>14</v>
      </c>
      <c r="F19" s="27">
        <f t="shared" ref="F19:I19" si="3">PRODUCT(V13)</f>
        <v>2</v>
      </c>
      <c r="G19" s="27">
        <f t="shared" si="3"/>
        <v>7</v>
      </c>
      <c r="H19" s="27">
        <f t="shared" si="3"/>
        <v>17</v>
      </c>
      <c r="I19" s="27">
        <f t="shared" si="3"/>
        <v>58</v>
      </c>
      <c r="J19" s="1"/>
      <c r="K19" s="52">
        <f>PRODUCT((F19+G19)/E19)</f>
        <v>0.6428571428571429</v>
      </c>
      <c r="L19" s="52">
        <f>PRODUCT(H19/E19)</f>
        <v>1.2142857142857142</v>
      </c>
      <c r="M19" s="52">
        <f>PRODUCT(I19/E19)</f>
        <v>4.1428571428571432</v>
      </c>
      <c r="N19" s="53">
        <f>PRODUCT(I19/O19)</f>
        <v>0.60416666666666663</v>
      </c>
      <c r="O19" s="24">
        <v>96</v>
      </c>
      <c r="P19" s="119" t="s">
        <v>36</v>
      </c>
      <c r="Q19" s="120"/>
      <c r="R19" s="120"/>
      <c r="S19" s="121" t="s">
        <v>74</v>
      </c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2" t="s">
        <v>70</v>
      </c>
      <c r="AF19" s="123" t="s">
        <v>75</v>
      </c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54" t="s">
        <v>20</v>
      </c>
      <c r="C20" s="55"/>
      <c r="D20" s="56"/>
      <c r="E20" s="18">
        <f>SUM(E17:E19)</f>
        <v>242</v>
      </c>
      <c r="F20" s="18">
        <f>SUM(F17:F19)</f>
        <v>23</v>
      </c>
      <c r="G20" s="18">
        <f>SUM(G17:G19)</f>
        <v>126</v>
      </c>
      <c r="H20" s="18">
        <f>SUM(H17:H19)</f>
        <v>155</v>
      </c>
      <c r="I20" s="18">
        <f>SUM(I17:I19)</f>
        <v>821</v>
      </c>
      <c r="J20" s="1"/>
      <c r="K20" s="57">
        <f>PRODUCT((F20+G20)/E20)</f>
        <v>0.61570247933884292</v>
      </c>
      <c r="L20" s="57">
        <f>PRODUCT(H20/E20)</f>
        <v>0.64049586776859502</v>
      </c>
      <c r="M20" s="57">
        <f>PRODUCT(I20/E20)</f>
        <v>3.3925619834710745</v>
      </c>
      <c r="N20" s="32">
        <f>PRODUCT(I20/O20)</f>
        <v>0.5444799721747734</v>
      </c>
      <c r="O20" s="24">
        <f>SUM(O17:O19)</f>
        <v>1507.8607881952837</v>
      </c>
      <c r="P20" s="124" t="s">
        <v>37</v>
      </c>
      <c r="Q20" s="125"/>
      <c r="R20" s="125"/>
      <c r="S20" s="126" t="s">
        <v>76</v>
      </c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7" t="s">
        <v>71</v>
      </c>
      <c r="AF20" s="76" t="s">
        <v>77</v>
      </c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6"/>
      <c r="O21" s="24"/>
      <c r="P21" s="1"/>
      <c r="Q21" s="1"/>
      <c r="R21" s="1"/>
      <c r="S21" s="1"/>
      <c r="T21" s="24"/>
      <c r="U21" s="24"/>
      <c r="V21" s="5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 t="s">
        <v>43</v>
      </c>
      <c r="C22" s="1"/>
      <c r="D22" s="1" t="s">
        <v>44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24"/>
      <c r="U22" s="24"/>
      <c r="V22" s="58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 t="s">
        <v>58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24"/>
      <c r="U23" s="24"/>
      <c r="V23" s="58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 t="s">
        <v>59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24"/>
      <c r="U24" s="24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 t="s">
        <v>60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24"/>
      <c r="U25" s="24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 t="s">
        <v>61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24"/>
      <c r="U26" s="24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3"/>
      <c r="AH26" s="8"/>
      <c r="AI26" s="8"/>
      <c r="AJ26" s="8"/>
      <c r="AK26" s="8"/>
      <c r="AL26" s="8"/>
    </row>
    <row r="27" spans="1:38" ht="15" customHeight="1" x14ac:dyDescent="0.25">
      <c r="A27" s="1"/>
      <c r="B27" s="1"/>
      <c r="C27" s="1"/>
      <c r="D27" s="64" t="s">
        <v>78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 t="s">
        <v>114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24"/>
      <c r="U28" s="24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3"/>
      <c r="AH28" s="8"/>
      <c r="AI28" s="8"/>
      <c r="AJ28" s="8"/>
      <c r="AK28" s="8"/>
      <c r="AL28" s="8"/>
    </row>
    <row r="29" spans="1:38" s="60" customFormat="1" ht="15" customHeight="1" x14ac:dyDescent="0.25">
      <c r="A29" s="1"/>
      <c r="B29" s="1"/>
      <c r="C29" s="8"/>
      <c r="D29" s="1" t="s">
        <v>62</v>
      </c>
      <c r="E29" s="1"/>
      <c r="F29" s="1"/>
      <c r="G29" s="1"/>
      <c r="H29" s="1"/>
      <c r="I29" s="1"/>
      <c r="J29" s="1"/>
      <c r="K29" s="1"/>
      <c r="L29" s="1"/>
      <c r="M29" s="59"/>
      <c r="N29" s="59"/>
      <c r="O29" s="24"/>
      <c r="P29" s="1"/>
      <c r="Q29" s="1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3"/>
      <c r="AH29" s="8"/>
      <c r="AI29" s="8"/>
      <c r="AJ29" s="8"/>
      <c r="AK29" s="8"/>
      <c r="AL29" s="8"/>
    </row>
    <row r="30" spans="1:38" s="60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3"/>
      <c r="AH30" s="8"/>
      <c r="AI30" s="8"/>
      <c r="AJ30" s="8"/>
      <c r="AK30" s="8"/>
      <c r="AL30" s="8"/>
    </row>
    <row r="31" spans="1:38" s="60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58"/>
      <c r="W31" s="58"/>
      <c r="X31" s="24"/>
      <c r="Y31" s="24"/>
      <c r="Z31" s="24"/>
      <c r="AA31" s="24"/>
      <c r="AB31" s="24"/>
      <c r="AC31" s="24"/>
      <c r="AD31" s="24"/>
      <c r="AE31" s="24"/>
      <c r="AF31" s="24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58"/>
      <c r="W32" s="58"/>
      <c r="X32" s="24"/>
      <c r="Y32" s="24"/>
      <c r="Z32" s="24"/>
      <c r="AA32" s="24"/>
      <c r="AB32" s="24"/>
      <c r="AC32" s="24"/>
      <c r="AD32" s="24"/>
      <c r="AE32" s="24"/>
      <c r="AF32" s="24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24"/>
      <c r="U33" s="24"/>
      <c r="V33" s="58"/>
      <c r="W33" s="58"/>
      <c r="X33" s="24"/>
      <c r="Y33" s="24"/>
      <c r="Z33" s="24"/>
      <c r="AA33" s="24"/>
      <c r="AB33" s="24"/>
      <c r="AC33" s="24"/>
      <c r="AD33" s="24"/>
      <c r="AE33" s="24"/>
      <c r="AF33" s="24"/>
      <c r="AG33" s="8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24"/>
      <c r="U34" s="24"/>
      <c r="V34" s="58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9"/>
      <c r="N35" s="36"/>
      <c r="O35" s="24"/>
      <c r="P35" s="1"/>
      <c r="Q35" s="1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8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9"/>
      <c r="N36" s="59"/>
      <c r="O36" s="24"/>
      <c r="P36" s="1"/>
      <c r="Q36" s="1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8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58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8"/>
      <c r="AH37" s="60"/>
      <c r="AI37" s="60"/>
      <c r="AJ37" s="60"/>
      <c r="AK37" s="60"/>
      <c r="AL37" s="60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58"/>
      <c r="W38" s="58"/>
      <c r="X38" s="24"/>
      <c r="Y38" s="24"/>
      <c r="Z38" s="24"/>
      <c r="AA38" s="24"/>
      <c r="AB38" s="24"/>
      <c r="AC38" s="24"/>
      <c r="AD38" s="24"/>
      <c r="AE38" s="24"/>
      <c r="AF38" s="24"/>
      <c r="AG38" s="8"/>
      <c r="AH38" s="60"/>
      <c r="AI38" s="60"/>
      <c r="AJ38" s="60"/>
      <c r="AK38" s="60"/>
      <c r="AL38" s="60"/>
    </row>
    <row r="39" spans="1:38" ht="15" customHeight="1" x14ac:dyDescent="0.25">
      <c r="A39" s="6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24"/>
      <c r="V39" s="58"/>
      <c r="W39" s="58"/>
      <c r="X39" s="24"/>
      <c r="Y39" s="24"/>
      <c r="Z39" s="24"/>
      <c r="AA39" s="24"/>
      <c r="AB39" s="24"/>
      <c r="AC39" s="24"/>
      <c r="AD39" s="24"/>
      <c r="AE39" s="24"/>
      <c r="AF39" s="24"/>
      <c r="AG39" s="8"/>
    </row>
    <row r="40" spans="1:38" ht="15" customHeight="1" x14ac:dyDescent="0.25">
      <c r="A40" s="6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24"/>
      <c r="V40" s="58"/>
      <c r="W40" s="58"/>
      <c r="X40" s="24"/>
      <c r="Y40" s="24"/>
      <c r="Z40" s="24"/>
      <c r="AA40" s="24"/>
      <c r="AB40" s="24"/>
      <c r="AC40" s="24"/>
      <c r="AD40" s="24"/>
      <c r="AE40" s="24"/>
      <c r="AF40" s="24"/>
      <c r="AG40" s="8"/>
    </row>
    <row r="41" spans="1:38" ht="15" customHeight="1" x14ac:dyDescent="0.25">
      <c r="A41" s="6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6"/>
      <c r="O41" s="24"/>
      <c r="P41" s="1"/>
      <c r="Q41" s="1"/>
      <c r="R41" s="1"/>
      <c r="S41" s="1"/>
      <c r="T41" s="24"/>
      <c r="U41" s="24"/>
      <c r="V41" s="58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8"/>
    </row>
    <row r="42" spans="1:38" ht="15" customHeight="1" x14ac:dyDescent="0.25">
      <c r="A42" s="6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9"/>
      <c r="N42" s="36"/>
      <c r="O42" s="24"/>
      <c r="P42" s="1"/>
      <c r="Q42" s="1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8"/>
    </row>
    <row r="43" spans="1:38" ht="15" customHeight="1" x14ac:dyDescent="0.25">
      <c r="A43" s="6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24"/>
      <c r="U43" s="24"/>
      <c r="V43" s="58"/>
      <c r="W43" s="58"/>
      <c r="X43" s="24"/>
      <c r="Y43" s="24"/>
      <c r="Z43" s="24"/>
      <c r="AA43" s="24"/>
      <c r="AB43" s="24"/>
      <c r="AC43" s="24"/>
      <c r="AD43" s="24"/>
      <c r="AE43" s="24"/>
      <c r="AF43" s="24"/>
      <c r="AG43" s="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24"/>
      <c r="U44" s="24"/>
      <c r="V44" s="58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24"/>
      <c r="U45" s="24"/>
      <c r="V45" s="58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24"/>
      <c r="U46" s="24"/>
      <c r="V46" s="58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24"/>
      <c r="U47" s="24"/>
      <c r="V47" s="58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24"/>
      <c r="U48" s="24"/>
      <c r="V48" s="58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5"/>
  <sheetViews>
    <sheetView zoomScale="97" zoomScaleNormal="97" workbookViewId="0"/>
  </sheetViews>
  <sheetFormatPr defaultRowHeight="15" x14ac:dyDescent="0.25"/>
  <cols>
    <col min="1" max="1" width="0.7109375" style="25" customWidth="1"/>
    <col min="2" max="2" width="29.7109375" style="81" customWidth="1"/>
    <col min="3" max="3" width="21.5703125" style="82" customWidth="1"/>
    <col min="4" max="4" width="10.5703125" style="83" customWidth="1"/>
    <col min="5" max="5" width="8" style="83" customWidth="1"/>
    <col min="6" max="6" width="0.7109375" style="38" customWidth="1"/>
    <col min="7" max="11" width="5.28515625" style="82" customWidth="1"/>
    <col min="12" max="12" width="6.42578125" style="82" customWidth="1"/>
    <col min="13" max="16" width="5.28515625" style="82" customWidth="1"/>
    <col min="17" max="21" width="6.7109375" style="82" customWidth="1"/>
    <col min="22" max="22" width="10.85546875" style="82" customWidth="1"/>
    <col min="23" max="23" width="19.7109375" style="83" customWidth="1"/>
    <col min="24" max="24" width="9.7109375" style="82" customWidth="1"/>
  </cols>
  <sheetData>
    <row r="1" spans="1:30" ht="18.75" x14ac:dyDescent="0.3">
      <c r="A1" s="8"/>
      <c r="B1" s="65" t="s">
        <v>79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8"/>
      <c r="B2" s="41" t="s">
        <v>63</v>
      </c>
      <c r="C2" s="12" t="s">
        <v>56</v>
      </c>
      <c r="D2" s="70"/>
      <c r="E2" s="7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43"/>
      <c r="Y2" s="69"/>
      <c r="Z2" s="69"/>
      <c r="AA2" s="69"/>
      <c r="AB2" s="69"/>
      <c r="AC2" s="69"/>
      <c r="AD2" s="69"/>
    </row>
    <row r="3" spans="1:30" x14ac:dyDescent="0.25">
      <c r="A3" s="8"/>
      <c r="B3" s="72" t="s">
        <v>80</v>
      </c>
      <c r="C3" s="22" t="s">
        <v>81</v>
      </c>
      <c r="D3" s="73" t="s">
        <v>82</v>
      </c>
      <c r="E3" s="74" t="s">
        <v>1</v>
      </c>
      <c r="F3" s="24"/>
      <c r="G3" s="75" t="s">
        <v>83</v>
      </c>
      <c r="H3" s="76" t="s">
        <v>84</v>
      </c>
      <c r="I3" s="76" t="s">
        <v>31</v>
      </c>
      <c r="J3" s="17" t="s">
        <v>85</v>
      </c>
      <c r="K3" s="77" t="s">
        <v>86</v>
      </c>
      <c r="L3" s="77" t="s">
        <v>87</v>
      </c>
      <c r="M3" s="75" t="s">
        <v>88</v>
      </c>
      <c r="N3" s="75" t="s">
        <v>30</v>
      </c>
      <c r="O3" s="76" t="s">
        <v>89</v>
      </c>
      <c r="P3" s="75" t="s">
        <v>84</v>
      </c>
      <c r="Q3" s="75" t="s">
        <v>3</v>
      </c>
      <c r="R3" s="75">
        <v>1</v>
      </c>
      <c r="S3" s="75">
        <v>2</v>
      </c>
      <c r="T3" s="75">
        <v>3</v>
      </c>
      <c r="U3" s="75" t="s">
        <v>90</v>
      </c>
      <c r="V3" s="17" t="s">
        <v>21</v>
      </c>
      <c r="W3" s="16" t="s">
        <v>91</v>
      </c>
      <c r="X3" s="16" t="s">
        <v>92</v>
      </c>
      <c r="Y3" s="69"/>
      <c r="Z3" s="69"/>
      <c r="AA3" s="69"/>
      <c r="AB3" s="69"/>
      <c r="AC3" s="69"/>
      <c r="AD3" s="69"/>
    </row>
    <row r="4" spans="1:30" x14ac:dyDescent="0.25">
      <c r="A4" s="8"/>
      <c r="B4" s="78" t="s">
        <v>95</v>
      </c>
      <c r="C4" s="84" t="s">
        <v>106</v>
      </c>
      <c r="D4" s="78" t="s">
        <v>93</v>
      </c>
      <c r="E4" s="85" t="s">
        <v>96</v>
      </c>
      <c r="F4" s="31"/>
      <c r="G4" s="79">
        <v>1</v>
      </c>
      <c r="H4" s="104"/>
      <c r="I4" s="79"/>
      <c r="J4" s="105" t="s">
        <v>107</v>
      </c>
      <c r="K4" s="105">
        <v>5</v>
      </c>
      <c r="L4" s="105" t="s">
        <v>94</v>
      </c>
      <c r="M4" s="105">
        <v>1</v>
      </c>
      <c r="N4" s="79"/>
      <c r="O4" s="104"/>
      <c r="P4" s="79">
        <v>1</v>
      </c>
      <c r="Q4" s="106" t="s">
        <v>108</v>
      </c>
      <c r="R4" s="106" t="s">
        <v>104</v>
      </c>
      <c r="S4" s="106" t="s">
        <v>103</v>
      </c>
      <c r="T4" s="106" t="s">
        <v>104</v>
      </c>
      <c r="U4" s="106" t="s">
        <v>104</v>
      </c>
      <c r="V4" s="107">
        <v>0.33333333333333331</v>
      </c>
      <c r="W4" s="108" t="s">
        <v>97</v>
      </c>
      <c r="X4" s="86" t="s">
        <v>98</v>
      </c>
      <c r="Y4" s="69"/>
      <c r="Z4" s="69"/>
      <c r="AA4" s="69"/>
      <c r="AB4" s="69"/>
      <c r="AC4" s="69"/>
      <c r="AD4" s="69"/>
    </row>
    <row r="5" spans="1:30" x14ac:dyDescent="0.25">
      <c r="A5" s="8"/>
      <c r="B5" s="87" t="s">
        <v>99</v>
      </c>
      <c r="C5" s="88" t="s">
        <v>109</v>
      </c>
      <c r="D5" s="87" t="s">
        <v>100</v>
      </c>
      <c r="E5" s="89" t="s">
        <v>50</v>
      </c>
      <c r="F5" s="31"/>
      <c r="G5" s="90">
        <v>1</v>
      </c>
      <c r="H5" s="109"/>
      <c r="I5" s="90"/>
      <c r="J5" s="110" t="s">
        <v>107</v>
      </c>
      <c r="K5" s="110">
        <v>6</v>
      </c>
      <c r="L5" s="110"/>
      <c r="M5" s="110">
        <v>1</v>
      </c>
      <c r="N5" s="90"/>
      <c r="O5" s="109">
        <v>1</v>
      </c>
      <c r="P5" s="90">
        <v>1</v>
      </c>
      <c r="Q5" s="111" t="s">
        <v>110</v>
      </c>
      <c r="R5" s="111"/>
      <c r="S5" s="111"/>
      <c r="T5" s="111" t="s">
        <v>105</v>
      </c>
      <c r="U5" s="111" t="s">
        <v>105</v>
      </c>
      <c r="V5" s="112">
        <v>0.5</v>
      </c>
      <c r="W5" s="113" t="s">
        <v>101</v>
      </c>
      <c r="X5" s="91" t="s">
        <v>102</v>
      </c>
      <c r="Y5" s="69"/>
      <c r="Z5" s="69"/>
      <c r="AA5" s="69"/>
      <c r="AB5" s="69"/>
      <c r="AC5" s="69"/>
      <c r="AD5" s="69"/>
    </row>
    <row r="6" spans="1:30" x14ac:dyDescent="0.25">
      <c r="A6" s="23"/>
      <c r="B6" s="22" t="s">
        <v>9</v>
      </c>
      <c r="C6" s="17"/>
      <c r="D6" s="16"/>
      <c r="E6" s="92"/>
      <c r="F6" s="93"/>
      <c r="G6" s="18">
        <f>SUM(G2:G5)</f>
        <v>2</v>
      </c>
      <c r="H6" s="18"/>
      <c r="I6" s="18">
        <v>0</v>
      </c>
      <c r="J6" s="17"/>
      <c r="K6" s="17"/>
      <c r="L6" s="17"/>
      <c r="M6" s="18">
        <f t="shared" ref="M6" si="0">SUM(M2:M5)</f>
        <v>2</v>
      </c>
      <c r="N6" s="18"/>
      <c r="O6" s="18">
        <v>1</v>
      </c>
      <c r="P6" s="18">
        <v>2</v>
      </c>
      <c r="Q6" s="94" t="s">
        <v>111</v>
      </c>
      <c r="R6" s="94" t="s">
        <v>104</v>
      </c>
      <c r="S6" s="94" t="s">
        <v>103</v>
      </c>
      <c r="T6" s="94" t="s">
        <v>112</v>
      </c>
      <c r="U6" s="94" t="s">
        <v>112</v>
      </c>
      <c r="V6" s="32">
        <v>0.4</v>
      </c>
      <c r="W6" s="95"/>
      <c r="X6" s="94"/>
      <c r="Y6" s="69"/>
      <c r="Z6" s="69"/>
      <c r="AA6" s="69"/>
      <c r="AB6" s="69"/>
      <c r="AC6" s="69"/>
      <c r="AD6" s="69"/>
    </row>
    <row r="7" spans="1:30" x14ac:dyDescent="0.25">
      <c r="A7" s="23"/>
      <c r="B7" s="96"/>
      <c r="C7" s="97"/>
      <c r="D7" s="98"/>
      <c r="E7" s="99"/>
      <c r="F7" s="100"/>
      <c r="G7" s="97"/>
      <c r="H7" s="97"/>
      <c r="I7" s="97"/>
      <c r="J7" s="101"/>
      <c r="K7" s="101"/>
      <c r="L7" s="101"/>
      <c r="M7" s="97"/>
      <c r="N7" s="97"/>
      <c r="O7" s="97"/>
      <c r="P7" s="97"/>
      <c r="Q7" s="102"/>
      <c r="R7" s="102"/>
      <c r="S7" s="102"/>
      <c r="T7" s="102"/>
      <c r="U7" s="102"/>
      <c r="V7" s="97"/>
      <c r="W7" s="98"/>
      <c r="X7" s="103"/>
      <c r="Y7" s="69"/>
      <c r="Z7" s="69"/>
      <c r="AA7" s="69"/>
      <c r="AB7" s="69"/>
      <c r="AC7" s="69"/>
      <c r="AD7" s="69"/>
    </row>
    <row r="8" spans="1:30" x14ac:dyDescent="0.25">
      <c r="A8" s="23"/>
      <c r="B8" s="64"/>
      <c r="C8" s="1"/>
      <c r="D8" s="64"/>
      <c r="E8" s="80"/>
      <c r="G8" s="1"/>
      <c r="H8" s="1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64"/>
      <c r="X8" s="1"/>
      <c r="Y8" s="69"/>
      <c r="Z8" s="69"/>
      <c r="AA8" s="69"/>
      <c r="AB8" s="69"/>
      <c r="AC8" s="69"/>
      <c r="AD8" s="69"/>
    </row>
    <row r="9" spans="1:30" x14ac:dyDescent="0.25">
      <c r="A9" s="23"/>
      <c r="B9" s="64"/>
      <c r="C9" s="1"/>
      <c r="D9" s="64"/>
      <c r="E9" s="80"/>
      <c r="G9" s="1"/>
      <c r="H9" s="1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64"/>
      <c r="X9" s="1"/>
      <c r="Y9" s="69"/>
      <c r="Z9" s="69"/>
      <c r="AA9" s="69"/>
      <c r="AB9" s="69"/>
      <c r="AC9" s="69"/>
      <c r="AD9" s="69"/>
    </row>
    <row r="10" spans="1:30" x14ac:dyDescent="0.25">
      <c r="A10" s="23"/>
      <c r="B10" s="64"/>
      <c r="C10" s="1"/>
      <c r="D10" s="64"/>
      <c r="E10" s="80"/>
      <c r="G10" s="1"/>
      <c r="H10" s="1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64"/>
      <c r="X10" s="1"/>
      <c r="Y10" s="69"/>
      <c r="Z10" s="69"/>
      <c r="AA10" s="69"/>
      <c r="AB10" s="69"/>
      <c r="AC10" s="69"/>
      <c r="AD10" s="69"/>
    </row>
    <row r="11" spans="1:30" x14ac:dyDescent="0.25">
      <c r="A11" s="23"/>
      <c r="B11" s="64"/>
      <c r="C11" s="1"/>
      <c r="D11" s="64"/>
      <c r="E11" s="80"/>
      <c r="G11" s="1"/>
      <c r="H11" s="1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64"/>
      <c r="X11" s="1"/>
      <c r="Y11" s="69"/>
      <c r="Z11" s="69"/>
      <c r="AA11" s="69"/>
      <c r="AB11" s="69"/>
      <c r="AC11" s="69"/>
      <c r="AD11" s="69"/>
    </row>
    <row r="12" spans="1:30" x14ac:dyDescent="0.25">
      <c r="A12" s="23"/>
      <c r="B12" s="64"/>
      <c r="C12" s="1"/>
      <c r="D12" s="64"/>
      <c r="E12" s="80"/>
      <c r="G12" s="1"/>
      <c r="H12" s="1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64"/>
      <c r="X12" s="1"/>
      <c r="Y12" s="69"/>
      <c r="Z12" s="69"/>
      <c r="AA12" s="69"/>
      <c r="AB12" s="69"/>
      <c r="AC12" s="69"/>
      <c r="AD12" s="69"/>
    </row>
    <row r="13" spans="1:30" x14ac:dyDescent="0.25">
      <c r="A13" s="23"/>
      <c r="B13" s="64"/>
      <c r="C13" s="1"/>
      <c r="D13" s="64"/>
      <c r="E13" s="80"/>
      <c r="G13" s="1"/>
      <c r="H13" s="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64"/>
      <c r="X13" s="1"/>
      <c r="Y13" s="69"/>
      <c r="Z13" s="69"/>
      <c r="AA13" s="69"/>
      <c r="AB13" s="69"/>
      <c r="AC13" s="69"/>
      <c r="AD13" s="69"/>
    </row>
    <row r="14" spans="1:30" x14ac:dyDescent="0.25">
      <c r="A14" s="23"/>
      <c r="B14" s="64"/>
      <c r="C14" s="1"/>
      <c r="D14" s="64"/>
      <c r="E14" s="80"/>
      <c r="G14" s="1"/>
      <c r="H14" s="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64"/>
      <c r="X14" s="1"/>
      <c r="Y14" s="69"/>
      <c r="Z14" s="69"/>
      <c r="AA14" s="69"/>
      <c r="AB14" s="69"/>
      <c r="AC14" s="69"/>
      <c r="AD14" s="69"/>
    </row>
    <row r="15" spans="1:30" x14ac:dyDescent="0.25">
      <c r="A15" s="23"/>
      <c r="B15" s="64"/>
      <c r="C15" s="1"/>
      <c r="D15" s="64"/>
      <c r="E15" s="80"/>
      <c r="G15" s="1"/>
      <c r="H15" s="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64"/>
      <c r="X15" s="1"/>
      <c r="Y15" s="69"/>
      <c r="Z15" s="69"/>
      <c r="AA15" s="69"/>
      <c r="AB15" s="69"/>
      <c r="AC15" s="69"/>
      <c r="AD15" s="69"/>
    </row>
    <row r="16" spans="1:30" x14ac:dyDescent="0.25">
      <c r="A16" s="23"/>
      <c r="B16" s="64"/>
      <c r="C16" s="1"/>
      <c r="D16" s="64"/>
      <c r="E16" s="80"/>
      <c r="G16" s="1"/>
      <c r="H16" s="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64"/>
      <c r="X16" s="1"/>
      <c r="Y16" s="69"/>
      <c r="Z16" s="69"/>
      <c r="AA16" s="69"/>
      <c r="AB16" s="69"/>
      <c r="AC16" s="69"/>
      <c r="AD16" s="69"/>
    </row>
    <row r="17" spans="1:30" x14ac:dyDescent="0.25">
      <c r="A17" s="23"/>
      <c r="B17" s="64"/>
      <c r="C17" s="1"/>
      <c r="D17" s="64"/>
      <c r="E17" s="80"/>
      <c r="G17" s="1"/>
      <c r="H17" s="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64"/>
      <c r="X17" s="1"/>
      <c r="Y17" s="69"/>
      <c r="Z17" s="69"/>
      <c r="AA17" s="69"/>
      <c r="AB17" s="69"/>
      <c r="AC17" s="69"/>
      <c r="AD17" s="69"/>
    </row>
    <row r="18" spans="1:30" x14ac:dyDescent="0.25">
      <c r="A18" s="23"/>
      <c r="B18" s="64"/>
      <c r="C18" s="1"/>
      <c r="D18" s="64"/>
      <c r="E18" s="80"/>
      <c r="G18" s="1"/>
      <c r="H18" s="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64"/>
      <c r="X18" s="1"/>
      <c r="Y18" s="69"/>
      <c r="Z18" s="69"/>
      <c r="AA18" s="69"/>
      <c r="AB18" s="69"/>
      <c r="AC18" s="69"/>
      <c r="AD18" s="69"/>
    </row>
    <row r="19" spans="1:30" x14ac:dyDescent="0.25">
      <c r="A19" s="23"/>
      <c r="B19" s="64"/>
      <c r="C19" s="1"/>
      <c r="D19" s="64"/>
      <c r="E19" s="80"/>
      <c r="G19" s="1"/>
      <c r="H19" s="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64"/>
      <c r="X19" s="1"/>
      <c r="Y19" s="69"/>
      <c r="Z19" s="69"/>
      <c r="AA19" s="69"/>
      <c r="AB19" s="69"/>
      <c r="AC19" s="69"/>
      <c r="AD19" s="69"/>
    </row>
    <row r="20" spans="1:30" x14ac:dyDescent="0.25">
      <c r="A20" s="23"/>
      <c r="B20" s="64"/>
      <c r="C20" s="1"/>
      <c r="D20" s="64"/>
      <c r="E20" s="80"/>
      <c r="G20" s="1"/>
      <c r="H20" s="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64"/>
      <c r="X20" s="1"/>
      <c r="Y20" s="69"/>
      <c r="Z20" s="69"/>
      <c r="AA20" s="69"/>
      <c r="AB20" s="69"/>
      <c r="AC20" s="69"/>
      <c r="AD20" s="69"/>
    </row>
    <row r="21" spans="1:30" x14ac:dyDescent="0.25">
      <c r="A21" s="23"/>
      <c r="B21" s="64"/>
      <c r="C21" s="1"/>
      <c r="D21" s="64"/>
      <c r="E21" s="80"/>
      <c r="G21" s="1"/>
      <c r="H21" s="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64"/>
      <c r="X21" s="1"/>
      <c r="Y21" s="69"/>
      <c r="Z21" s="69"/>
      <c r="AA21" s="69"/>
      <c r="AB21" s="69"/>
      <c r="AC21" s="69"/>
      <c r="AD21" s="69"/>
    </row>
    <row r="22" spans="1:30" x14ac:dyDescent="0.25">
      <c r="A22" s="23"/>
      <c r="B22" s="64"/>
      <c r="C22" s="1"/>
      <c r="D22" s="64"/>
      <c r="E22" s="80"/>
      <c r="G22" s="1"/>
      <c r="H22" s="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64"/>
      <c r="X22" s="1"/>
      <c r="Y22" s="69"/>
      <c r="Z22" s="69"/>
      <c r="AA22" s="69"/>
      <c r="AB22" s="69"/>
      <c r="AC22" s="69"/>
      <c r="AD22" s="69"/>
    </row>
    <row r="23" spans="1:30" x14ac:dyDescent="0.25">
      <c r="A23" s="23"/>
      <c r="B23" s="64"/>
      <c r="C23" s="1"/>
      <c r="D23" s="64"/>
      <c r="E23" s="80"/>
      <c r="G23" s="1"/>
      <c r="H23" s="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64"/>
      <c r="X23" s="1"/>
      <c r="Y23" s="69"/>
      <c r="Z23" s="69"/>
      <c r="AA23" s="69"/>
      <c r="AB23" s="69"/>
      <c r="AC23" s="69"/>
      <c r="AD23" s="69"/>
    </row>
    <row r="24" spans="1:30" x14ac:dyDescent="0.25">
      <c r="A24" s="23"/>
      <c r="B24" s="64"/>
      <c r="C24" s="1"/>
      <c r="D24" s="64"/>
      <c r="E24" s="80"/>
      <c r="G24" s="1"/>
      <c r="H24" s="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64"/>
      <c r="X24" s="1"/>
      <c r="Y24" s="69"/>
      <c r="Z24" s="69"/>
      <c r="AA24" s="69"/>
      <c r="AB24" s="69"/>
      <c r="AC24" s="69"/>
      <c r="AD24" s="69"/>
    </row>
    <row r="25" spans="1:30" x14ac:dyDescent="0.25">
      <c r="A25" s="23"/>
      <c r="B25" s="64"/>
      <c r="C25" s="1"/>
      <c r="D25" s="64"/>
      <c r="E25" s="80"/>
      <c r="G25" s="1"/>
      <c r="H25" s="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64"/>
      <c r="X25" s="1"/>
      <c r="Y25" s="69"/>
      <c r="Z25" s="69"/>
      <c r="AA25" s="69"/>
      <c r="AB25" s="69"/>
      <c r="AC25" s="69"/>
      <c r="AD25" s="69"/>
    </row>
    <row r="26" spans="1:30" x14ac:dyDescent="0.25">
      <c r="A26" s="23"/>
      <c r="B26" s="64"/>
      <c r="C26" s="1"/>
      <c r="D26" s="64"/>
      <c r="E26" s="80"/>
      <c r="G26" s="1"/>
      <c r="H26" s="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64"/>
      <c r="X26" s="1"/>
      <c r="Y26" s="69"/>
      <c r="Z26" s="69"/>
      <c r="AA26" s="69"/>
      <c r="AB26" s="69"/>
      <c r="AC26" s="69"/>
      <c r="AD26" s="69"/>
    </row>
    <row r="27" spans="1:30" x14ac:dyDescent="0.25">
      <c r="A27" s="23"/>
      <c r="B27" s="64"/>
      <c r="C27" s="1"/>
      <c r="D27" s="64"/>
      <c r="E27" s="80"/>
      <c r="G27" s="1"/>
      <c r="H27" s="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64"/>
      <c r="X27" s="1"/>
      <c r="Y27" s="69"/>
      <c r="Z27" s="69"/>
      <c r="AA27" s="69"/>
      <c r="AB27" s="69"/>
      <c r="AC27" s="69"/>
      <c r="AD27" s="69"/>
    </row>
    <row r="28" spans="1:30" x14ac:dyDescent="0.25">
      <c r="A28" s="23"/>
      <c r="B28" s="64"/>
      <c r="C28" s="1"/>
      <c r="D28" s="64"/>
      <c r="E28" s="80"/>
      <c r="G28" s="1"/>
      <c r="H28" s="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64"/>
      <c r="X28" s="1"/>
      <c r="Y28" s="69"/>
      <c r="Z28" s="69"/>
      <c r="AA28" s="69"/>
      <c r="AB28" s="69"/>
      <c r="AC28" s="69"/>
      <c r="AD28" s="69"/>
    </row>
    <row r="29" spans="1:30" x14ac:dyDescent="0.25">
      <c r="A29" s="23"/>
      <c r="B29" s="64"/>
      <c r="C29" s="1"/>
      <c r="D29" s="64"/>
      <c r="E29" s="80"/>
      <c r="G29" s="1"/>
      <c r="H29" s="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64"/>
      <c r="X29" s="1"/>
      <c r="Y29" s="69"/>
      <c r="Z29" s="69"/>
      <c r="AA29" s="69"/>
      <c r="AB29" s="69"/>
      <c r="AC29" s="69"/>
      <c r="AD29" s="69"/>
    </row>
    <row r="30" spans="1:30" x14ac:dyDescent="0.25">
      <c r="A30" s="23"/>
      <c r="B30" s="64"/>
      <c r="C30" s="1"/>
      <c r="D30" s="64"/>
      <c r="E30" s="80"/>
      <c r="G30" s="1"/>
      <c r="H30" s="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64"/>
      <c r="X30" s="1"/>
      <c r="Y30" s="69"/>
      <c r="Z30" s="69"/>
      <c r="AA30" s="69"/>
      <c r="AB30" s="69"/>
      <c r="AC30" s="69"/>
      <c r="AD30" s="69"/>
    </row>
    <row r="31" spans="1:30" x14ac:dyDescent="0.25">
      <c r="A31" s="23"/>
      <c r="B31" s="64"/>
      <c r="C31" s="1"/>
      <c r="D31" s="64"/>
      <c r="E31" s="80"/>
      <c r="G31" s="1"/>
      <c r="H31" s="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64"/>
      <c r="X31" s="1"/>
      <c r="Y31" s="69"/>
      <c r="Z31" s="69"/>
      <c r="AA31" s="69"/>
      <c r="AB31" s="69"/>
      <c r="AC31" s="69"/>
      <c r="AD31" s="69"/>
    </row>
    <row r="32" spans="1:30" x14ac:dyDescent="0.25">
      <c r="A32" s="23"/>
      <c r="B32" s="64"/>
      <c r="C32" s="1"/>
      <c r="D32" s="64"/>
      <c r="E32" s="80"/>
      <c r="G32" s="1"/>
      <c r="H32" s="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64"/>
      <c r="X32" s="1"/>
      <c r="Y32" s="69"/>
      <c r="Z32" s="69"/>
      <c r="AA32" s="69"/>
      <c r="AB32" s="69"/>
      <c r="AC32" s="69"/>
      <c r="AD32" s="69"/>
    </row>
    <row r="33" spans="1:30" x14ac:dyDescent="0.25">
      <c r="A33" s="23"/>
      <c r="B33" s="64"/>
      <c r="C33" s="1"/>
      <c r="D33" s="64"/>
      <c r="E33" s="80"/>
      <c r="G33" s="1"/>
      <c r="H33" s="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64"/>
      <c r="X33" s="1"/>
      <c r="Y33" s="69"/>
      <c r="Z33" s="69"/>
      <c r="AA33" s="69"/>
      <c r="AB33" s="69"/>
      <c r="AC33" s="69"/>
      <c r="AD33" s="69"/>
    </row>
    <row r="34" spans="1:30" x14ac:dyDescent="0.25">
      <c r="A34" s="23"/>
      <c r="B34" s="64"/>
      <c r="C34" s="1"/>
      <c r="D34" s="64"/>
      <c r="E34" s="80"/>
      <c r="G34" s="1"/>
      <c r="H34" s="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64"/>
      <c r="X34" s="1"/>
      <c r="Y34" s="69"/>
      <c r="Z34" s="69"/>
      <c r="AA34" s="69"/>
      <c r="AB34" s="69"/>
      <c r="AC34" s="69"/>
      <c r="AD34" s="69"/>
    </row>
    <row r="35" spans="1:30" x14ac:dyDescent="0.25">
      <c r="A35" s="23"/>
      <c r="B35" s="64"/>
      <c r="C35" s="1"/>
      <c r="D35" s="64"/>
      <c r="E35" s="80"/>
      <c r="G35" s="1"/>
      <c r="H35" s="1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64"/>
      <c r="X35" s="1"/>
      <c r="Y35" s="69"/>
      <c r="Z35" s="69"/>
      <c r="AA35" s="69"/>
      <c r="AB35" s="69"/>
      <c r="AC35" s="69"/>
      <c r="AD35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2024-01-08T12:43:05Z</dcterms:modified>
</cp:coreProperties>
</file>